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7845" activeTab="3"/>
  </bookViews>
  <sheets>
    <sheet name="Presentacion" sheetId="9" r:id="rId1"/>
    <sheet name="NORMATIVIDAD " sheetId="7" r:id="rId2"/>
    <sheet name="PIA GASTO TOTAL" sheetId="1" r:id="rId3"/>
    <sheet name="PIA GASTO POR FUENTE" sheetId="2" r:id="rId4"/>
    <sheet name="PIA GASTO POR FTE Y GENERICA" sheetId="3" r:id="rId5"/>
    <sheet name="PROYECTOS 2017" sheetId="4" r:id="rId6"/>
    <sheet name="REQ ADICIONALES 2017 -GEN" sheetId="8" r:id="rId7"/>
    <sheet name="Adicionales" sheetId="5" r:id="rId8"/>
  </sheets>
  <definedNames>
    <definedName name="_xlnm.Print_Area" localSheetId="4">'PIA GASTO POR FTE Y GENERICA'!$A$1:$C$35</definedName>
    <definedName name="_xlnm.Print_Area" localSheetId="3">'PIA GASTO POR FUENTE'!$A$1:$C$13</definedName>
    <definedName name="_xlnm.Print_Area" localSheetId="2">'PIA GASTO TOTAL'!$A$1:$C$10</definedName>
    <definedName name="_xlnm.Print_Area" localSheetId="5">'PROYECTOS 2017'!$A$1:$C$20</definedName>
    <definedName name="_xlnm.Print_Area" localSheetId="6">'REQ ADICIONALES 2017 -GEN'!$B$1:$D$17</definedName>
    <definedName name="OLE_LINK1" localSheetId="1">'NORMATIVIDAD '!$B$6</definedName>
    <definedName name="OLE_LINK4" localSheetId="1">'NORMATIVIDAD '!$M$8</definedName>
  </definedNames>
  <calcPr calcId="152511"/>
</workbook>
</file>

<file path=xl/calcChain.xml><?xml version="1.0" encoding="utf-8"?>
<calcChain xmlns="http://schemas.openxmlformats.org/spreadsheetml/2006/main">
  <c r="D16" i="8" l="1"/>
  <c r="D14" i="8"/>
  <c r="D13" i="8"/>
  <c r="D12" i="8"/>
  <c r="D11" i="8"/>
  <c r="D9" i="8"/>
  <c r="G39" i="5" l="1"/>
  <c r="G25" i="5"/>
  <c r="C18" i="4" l="1"/>
  <c r="C32" i="3" l="1"/>
  <c r="C31" i="3"/>
  <c r="C30" i="3"/>
  <c r="C29" i="3"/>
  <c r="C28" i="3"/>
  <c r="C25" i="3"/>
  <c r="C21" i="3"/>
  <c r="C14" i="3"/>
  <c r="C11" i="2"/>
  <c r="C33" i="3" l="1"/>
</calcChain>
</file>

<file path=xl/sharedStrings.xml><?xml version="1.0" encoding="utf-8"?>
<sst xmlns="http://schemas.openxmlformats.org/spreadsheetml/2006/main" count="129" uniqueCount="86">
  <si>
    <t>(EN SOLES)</t>
  </si>
  <si>
    <t>TOTAL GENERAL</t>
  </si>
  <si>
    <t>FUENTE DE FINANCIAMIENTO: TODA FUENTE</t>
  </si>
  <si>
    <t>PIA</t>
  </si>
  <si>
    <t>TOTAL UNMSM</t>
  </si>
  <si>
    <t>TOTAL POR FUENTE DE FINANCIAMIENTO</t>
  </si>
  <si>
    <t>FUENTE DE FINANCIAMIENTO:</t>
  </si>
  <si>
    <t>RECURSOS ORDINARIOS</t>
  </si>
  <si>
    <t>RECURSOS DIRECTAMENTE RECAUDADOS</t>
  </si>
  <si>
    <t>RECURSOS DETERMINADOS</t>
  </si>
  <si>
    <t>* PIA: PRESUPUESTO INSTITUCIONAL MODIFICADO</t>
  </si>
  <si>
    <t>TOTAL POR FUENTE DE FINANCIAMIENTO Y GENÉRICA DE GASTO</t>
  </si>
  <si>
    <t>FUENTE DE FINANCIAMIENTO: RECURSOS ORDINARIOS</t>
  </si>
  <si>
    <t>PERSONAL  Y OBLIGACIONES SOCIALES</t>
  </si>
  <si>
    <t>PENSIONES Y OTRAS PRESTACIONES SOCIALES</t>
  </si>
  <si>
    <t>BIENES Y SERVICIOS</t>
  </si>
  <si>
    <t>OTROS GASTOS</t>
  </si>
  <si>
    <t>ADQ. DE ACTIVOS NO FINANCIEROS</t>
  </si>
  <si>
    <t>TOTAL RECURSOS ORDINARIOS</t>
  </si>
  <si>
    <t>FUENTE DE FINANCIAMIENTO:  RECURSOS DIRECTAMENTE RECAUDADOS</t>
  </si>
  <si>
    <t>TOTAL RECURSOS DIRECTAMENTE RECAUDADOS</t>
  </si>
  <si>
    <t>FUENTE DE FINANCIAMIENTO:  RECURSOS DETERMINADOS</t>
  </si>
  <si>
    <t>TOTAL RECURSOS DETERMINADOS</t>
  </si>
  <si>
    <t>AÑO 2017</t>
  </si>
  <si>
    <t>* PIA: PRESUPUESTO INSTITUCIONAL DE APERTURA</t>
  </si>
  <si>
    <t>PIA* DE LA UNMSM</t>
  </si>
  <si>
    <t>PROYECTOS DE INVERSIÓN UNMSM</t>
  </si>
  <si>
    <t>(SOLES)</t>
  </si>
  <si>
    <t>CÓDIGO</t>
  </si>
  <si>
    <t>PROYECTO</t>
  </si>
  <si>
    <t>PRESUPUESTO INSTITUCIONAL DE APERTURA</t>
  </si>
  <si>
    <t>MEJORAMIENTO DE LA FACULTAD DE DERECHO Y CIENCIA POLÍTICA DE LA UNMSM</t>
  </si>
  <si>
    <t>MEJORAMIENTO DE LOS SERVICIOS DE LABORATORIOS DE LAS EAP DE FARMACIA Y BIOQUÍMICA, CIENCIAS DE LOS</t>
  </si>
  <si>
    <t>MEJORAMIENTO DE LOS SERVICIOS ACADÉMICOS Y ADMINISTRATIVOS DE LA BOBLIOTECA CENTRAL DE LA</t>
  </si>
  <si>
    <t>MEJORAMIENTO DE LOS SERVICIOS ACADÉMICOS DE LA BIBLIOTECA ESPECIALIZADA Y AMBIENTES</t>
  </si>
  <si>
    <t>MEJORAMIENTO DEL SERVICIO DE LABORATORIOS EN LA FACULTAD DE INGENIERÍA ELECTRÓNICA Y ELÉCTRICA DE</t>
  </si>
  <si>
    <t>AMPLIACIÓN, REMODELACIÓN Y ACONDICIONAMIENTO DEL PABELLÓN DE LA FACULTAD DE LETRAS Y CIENCIAS</t>
  </si>
  <si>
    <t>CREACIÓN, REHABILITACIÓN Y EQUIPAMIENTO DE LA FACULTAD DE CIENCIAS ECONÓMICAS DE L AUNIVERSIDAD</t>
  </si>
  <si>
    <t>MEJORAMIENTO DE LOS SERVICIOS ACADÉICOS DE LA BIBLIOTECA DE LA FACULTAD DE CIENCIAS SOCIALES DE LA UNMSM</t>
  </si>
  <si>
    <t>MEJORAMIENTO DE LOS SERVICIOS DE LABORATORIO DE LA EAP INGENIERÍA GEOLÓGICA, FIGMMG - UNMSM</t>
  </si>
  <si>
    <t>MEJORAMIENTO DEL SERVICIO DE LABORATORIOS DE LA FACULTAD DE MEDICINA VETERINARIA - UNMSM</t>
  </si>
  <si>
    <t>MEJORAMIENTO DE LOS SERVICIOS ACADÉMICOS Y ADMINISTRATIVOS DE LA FACULTAD DE CIENCIAS BIOLÓGICAS</t>
  </si>
  <si>
    <t>TOTAL</t>
  </si>
  <si>
    <t>PIA*</t>
  </si>
  <si>
    <t>REQUERIMIENTOS ADICIONALES PARA LA FORMULACIÓN Y                                 PROGRAMACIÓN DEL PRESUPUESTO 2017 DE LA UNMSM</t>
  </si>
  <si>
    <t>CONCEPTOS</t>
  </si>
  <si>
    <t>UNIDAD</t>
  </si>
  <si>
    <t>CANTIDAD</t>
  </si>
  <si>
    <t>NECESIDAD PRESUPUESTAL</t>
  </si>
  <si>
    <t>1.    Homologación docente</t>
  </si>
  <si>
    <t>Docente</t>
  </si>
  <si>
    <t>2.    Nuevas plazas docentes</t>
  </si>
  <si>
    <t>3.    Organización administrativa (Escuela de Estudios  Generales, Dir. Gral. De Responsabilidad Soc., Dir. Gral de Serv. Universit y Facultades).</t>
  </si>
  <si>
    <t>No Docente</t>
  </si>
  <si>
    <t>4.    Bonificación por 25 y 30 años</t>
  </si>
  <si>
    <t>Diversos</t>
  </si>
  <si>
    <t>5.    Organización Acad, Ad. De Facultades</t>
  </si>
  <si>
    <t>Docente / Administrativo</t>
  </si>
  <si>
    <t>6.    Apoyo a docentes ordinarios para obtener el Grado Académico de Magíster</t>
  </si>
  <si>
    <t>7.    Apoyo para la Acreditación y Reacreditación</t>
  </si>
  <si>
    <t>ESCUELA ACADÉMICO PROFESIONAL</t>
  </si>
  <si>
    <t>8.    Profesores Investigadores</t>
  </si>
  <si>
    <r>
      <t xml:space="preserve">9.    Fortalecimiento y Diversificación del </t>
    </r>
    <r>
      <rPr>
        <sz val="11"/>
        <color theme="0"/>
        <rFont val="Calibri"/>
        <family val="2"/>
        <scheme val="minor"/>
      </rPr>
      <t>---------------</t>
    </r>
    <r>
      <rPr>
        <sz val="11"/>
        <color theme="1"/>
        <rFont val="Calibri"/>
        <family val="2"/>
        <scheme val="minor"/>
      </rPr>
      <t>Conocimiento Científico</t>
    </r>
  </si>
  <si>
    <t>E.1 Apoyo a las investigaciones</t>
  </si>
  <si>
    <t>PROYECTOS Y OTROS              DE INVESTIGACIÓN</t>
  </si>
  <si>
    <t>E.2 Impulso a las publicaciones indizadas</t>
  </si>
  <si>
    <t>ARTÍCULOS, REVISTAS               Y PATENTES</t>
  </si>
  <si>
    <t>E.3 Equipos de laboratorio, investig. y ambientes.</t>
  </si>
  <si>
    <t>EQUIPOS</t>
  </si>
  <si>
    <t>10.    Costo de licenciamiento de la UNMSM</t>
  </si>
  <si>
    <t>Varios</t>
  </si>
  <si>
    <t>11.    Apoyo a la gestión administrativa: CAS</t>
  </si>
  <si>
    <t>Trabajadores</t>
  </si>
  <si>
    <t>12.    Infraestructura Académica y de Investigación</t>
  </si>
  <si>
    <t>Proyectos de Inversión</t>
  </si>
  <si>
    <t>----------------------------------------------------</t>
  </si>
  <si>
    <t>-----------------------------------------------</t>
  </si>
  <si>
    <t>Jefe de la Oficina General de Planificación</t>
  </si>
  <si>
    <t>Rectora (i)</t>
  </si>
  <si>
    <t>Año   2017</t>
  </si>
  <si>
    <t>Oficina General de Planificación</t>
  </si>
  <si>
    <t>Presupuesto Institucional de Apertura</t>
  </si>
  <si>
    <t>REQUERIMIENTOS ADICIONALES PARA EL PRESUPUESTO 2017 DE LA UNMSM</t>
  </si>
  <si>
    <t>DEMANDAS ADICIONALES</t>
  </si>
  <si>
    <t>- HOMOLOGACIÓN DOCENTE</t>
  </si>
  <si>
    <t>- PLAZAS DOCENTES, ORGANIZACIÓN ADM. DE FACULTADES, ETC.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</si>
</sst>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 * #,##0.00_ ;_ * \-#,##0.00_ ;_ * &quot;-&quot;??_ ;_ @_ "/>
  </numFmts>
  <fonts count="2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6"/>
      <color theme="3" tint="-0.249977111117893"/>
      <name val="Calibri"/>
      <family val="2"/>
      <scheme val="minor"/>
    </font>
    <font>
      <b/>
      <sz val="14"/>
      <color theme="3" tint="-0.249977111117893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b/>
      <sz val="26"/>
      <color theme="3" tint="-0.249977111117893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8"/>
      <color theme="1"/>
      <name val="Arial"/>
      <family val="2"/>
    </font>
    <font>
      <sz val="7.5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/>
      <diagonal/>
    </border>
    <border>
      <left style="thin">
        <color rgb="FF00B0F0"/>
      </left>
      <right style="thin">
        <color rgb="FF00B0F0"/>
      </right>
      <top/>
      <bottom/>
      <diagonal/>
    </border>
    <border>
      <left style="thin">
        <color rgb="FF00B0F0"/>
      </left>
      <right style="thin">
        <color rgb="FF00B0F0"/>
      </right>
      <top/>
      <bottom style="thin">
        <color rgb="FF00B0F0"/>
      </bottom>
      <diagonal/>
    </border>
    <border>
      <left style="thin">
        <color rgb="FF00B0F0"/>
      </left>
      <right style="thin">
        <color rgb="FF00B0F0"/>
      </right>
      <top style="thin">
        <color rgb="FF00B0F0"/>
      </top>
      <bottom style="dotted">
        <color rgb="FF00B0F0"/>
      </bottom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dotted">
        <color rgb="FF00B0F0"/>
      </bottom>
      <diagonal/>
    </border>
    <border>
      <left style="thin">
        <color rgb="FF00B0F0"/>
      </left>
      <right style="thin">
        <color rgb="FF00B0F0"/>
      </right>
      <top style="dotted">
        <color rgb="FF00B0F0"/>
      </top>
      <bottom style="thin">
        <color rgb="FF00B0F0"/>
      </bottom>
      <diagonal/>
    </border>
    <border>
      <left/>
      <right/>
      <top/>
      <bottom style="dotted">
        <color rgb="FF00B0F0"/>
      </bottom>
      <diagonal/>
    </border>
    <border>
      <left/>
      <right/>
      <top style="dotted">
        <color rgb="FF00B0F0"/>
      </top>
      <bottom style="dotted">
        <color rgb="FF00B0F0"/>
      </bottom>
      <diagonal/>
    </border>
    <border>
      <left/>
      <right/>
      <top style="dotted">
        <color rgb="FF00B0F0"/>
      </top>
      <bottom/>
      <diagonal/>
    </border>
    <border>
      <left/>
      <right/>
      <top/>
      <bottom style="thin">
        <color rgb="FF00B0F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2">
    <xf numFmtId="0" fontId="0" fillId="0" borderId="0"/>
    <xf numFmtId="164" fontId="7" fillId="0" borderId="0" applyFont="0" applyFill="0" applyBorder="0" applyAlignment="0" applyProtection="0"/>
  </cellStyleXfs>
  <cellXfs count="129">
    <xf numFmtId="0" fontId="0" fillId="0" borderId="0" xfId="0"/>
    <xf numFmtId="0" fontId="0" fillId="0" borderId="1" xfId="0" applyFont="1" applyBorder="1"/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Border="1"/>
    <xf numFmtId="0" fontId="2" fillId="0" borderId="0" xfId="0" applyFont="1" applyBorder="1"/>
    <xf numFmtId="4" fontId="0" fillId="0" borderId="0" xfId="0" applyNumberFormat="1"/>
    <xf numFmtId="0" fontId="2" fillId="0" borderId="6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3" fontId="5" fillId="0" borderId="0" xfId="0" applyNumberFormat="1" applyFont="1" applyFill="1" applyBorder="1" applyAlignment="1">
      <alignment vertical="center"/>
    </xf>
    <xf numFmtId="0" fontId="0" fillId="0" borderId="0" xfId="0" applyFont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0" xfId="0" applyFont="1" applyAlignment="1">
      <alignment horizontal="right"/>
    </xf>
    <xf numFmtId="0" fontId="2" fillId="2" borderId="6" xfId="0" applyFont="1" applyFill="1" applyBorder="1"/>
    <xf numFmtId="0" fontId="2" fillId="2" borderId="0" xfId="0" applyFont="1" applyFill="1" applyBorder="1"/>
    <xf numFmtId="0" fontId="0" fillId="0" borderId="0" xfId="0" applyFont="1" applyBorder="1"/>
    <xf numFmtId="3" fontId="12" fillId="0" borderId="9" xfId="0" applyNumberFormat="1" applyFont="1" applyFill="1" applyBorder="1" applyAlignment="1">
      <alignment horizontal="center" vertical="center"/>
    </xf>
    <xf numFmtId="3" fontId="4" fillId="0" borderId="9" xfId="0" applyNumberFormat="1" applyFont="1" applyFill="1" applyBorder="1" applyAlignment="1">
      <alignment horizontal="right" vertical="center" indent="1"/>
    </xf>
    <xf numFmtId="3" fontId="4" fillId="2" borderId="9" xfId="0" applyNumberFormat="1" applyFont="1" applyFill="1" applyBorder="1" applyAlignment="1">
      <alignment horizontal="right" vertical="center" indent="1"/>
    </xf>
    <xf numFmtId="3" fontId="13" fillId="2" borderId="9" xfId="0" applyNumberFormat="1" applyFont="1" applyFill="1" applyBorder="1" applyAlignment="1">
      <alignment horizontal="right" vertical="center" indent="1"/>
    </xf>
    <xf numFmtId="0" fontId="2" fillId="0" borderId="9" xfId="0" applyFont="1" applyBorder="1"/>
    <xf numFmtId="3" fontId="5" fillId="0" borderId="9" xfId="0" applyNumberFormat="1" applyFont="1" applyBorder="1" applyAlignment="1">
      <alignment horizontal="right" vertical="center" indent="1"/>
    </xf>
    <xf numFmtId="4" fontId="5" fillId="0" borderId="10" xfId="0" applyNumberFormat="1" applyFont="1" applyBorder="1" applyAlignment="1">
      <alignment horizontal="right" vertical="center" indent="1"/>
    </xf>
    <xf numFmtId="3" fontId="5" fillId="2" borderId="11" xfId="0" applyNumberFormat="1" applyFont="1" applyFill="1" applyBorder="1" applyAlignment="1">
      <alignment horizontal="right" vertical="center" indent="1"/>
    </xf>
    <xf numFmtId="3" fontId="5" fillId="0" borderId="11" xfId="0" applyNumberFormat="1" applyFont="1" applyBorder="1" applyAlignment="1">
      <alignment horizontal="right" vertical="center" indent="1"/>
    </xf>
    <xf numFmtId="3" fontId="5" fillId="0" borderId="12" xfId="0" applyNumberFormat="1" applyFont="1" applyBorder="1" applyAlignment="1">
      <alignment horizontal="right" vertical="center" indent="1"/>
    </xf>
    <xf numFmtId="3" fontId="5" fillId="2" borderId="12" xfId="0" applyNumberFormat="1" applyFont="1" applyFill="1" applyBorder="1" applyAlignment="1">
      <alignment horizontal="right" vertical="center" indent="1"/>
    </xf>
    <xf numFmtId="1" fontId="1" fillId="2" borderId="9" xfId="0" applyNumberFormat="1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4" fontId="14" fillId="2" borderId="9" xfId="0" applyNumberFormat="1" applyFont="1" applyFill="1" applyBorder="1" applyAlignment="1">
      <alignment horizontal="right" vertical="center"/>
    </xf>
    <xf numFmtId="1" fontId="2" fillId="0" borderId="13" xfId="0" applyNumberFormat="1" applyFont="1" applyFill="1" applyBorder="1" applyAlignment="1">
      <alignment horizontal="center" vertical="center"/>
    </xf>
    <xf numFmtId="1" fontId="2" fillId="2" borderId="14" xfId="0" applyNumberFormat="1" applyFont="1" applyFill="1" applyBorder="1" applyAlignment="1">
      <alignment horizontal="center" vertical="center"/>
    </xf>
    <xf numFmtId="1" fontId="2" fillId="0" borderId="14" xfId="0" applyNumberFormat="1" applyFont="1" applyFill="1" applyBorder="1" applyAlignment="1">
      <alignment horizontal="center" vertical="center"/>
    </xf>
    <xf numFmtId="1" fontId="2" fillId="0" borderId="15" xfId="0" applyNumberFormat="1" applyFont="1" applyFill="1" applyBorder="1" applyAlignment="1">
      <alignment horizontal="center" vertical="center"/>
    </xf>
    <xf numFmtId="2" fontId="2" fillId="0" borderId="16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 wrapText="1"/>
    </xf>
    <xf numFmtId="2" fontId="2" fillId="0" borderId="17" xfId="0" applyNumberFormat="1" applyFont="1" applyFill="1" applyBorder="1" applyAlignment="1">
      <alignment vertical="center"/>
    </xf>
    <xf numFmtId="2" fontId="2" fillId="2" borderId="17" xfId="0" applyNumberFormat="1" applyFont="1" applyFill="1" applyBorder="1" applyAlignment="1">
      <alignment vertical="center"/>
    </xf>
    <xf numFmtId="2" fontId="2" fillId="0" borderId="18" xfId="0" applyNumberFormat="1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horizontal="right" vertical="center"/>
    </xf>
    <xf numFmtId="4" fontId="3" fillId="2" borderId="14" xfId="0" applyNumberFormat="1" applyFont="1" applyFill="1" applyBorder="1" applyAlignment="1">
      <alignment horizontal="right" vertical="center"/>
    </xf>
    <xf numFmtId="4" fontId="3" fillId="0" borderId="14" xfId="0" applyNumberFormat="1" applyFont="1" applyFill="1" applyBorder="1" applyAlignment="1">
      <alignment horizontal="right" vertical="center"/>
    </xf>
    <xf numFmtId="4" fontId="3" fillId="0" borderId="15" xfId="0" applyNumberFormat="1" applyFont="1" applyFill="1" applyBorder="1" applyAlignment="1">
      <alignment horizontal="right" vertic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4" fillId="2" borderId="9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6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quotePrefix="1" applyAlignment="1">
      <alignment horizontal="center"/>
    </xf>
    <xf numFmtId="0" fontId="0" fillId="0" borderId="9" xfId="0" applyBorder="1" applyAlignment="1">
      <alignment wrapText="1"/>
    </xf>
    <xf numFmtId="0" fontId="0" fillId="0" borderId="20" xfId="0" applyBorder="1"/>
    <xf numFmtId="0" fontId="10" fillId="0" borderId="4" xfId="0" applyFont="1" applyBorder="1" applyAlignment="1">
      <alignment horizontal="center" vertical="center" wrapText="1"/>
    </xf>
    <xf numFmtId="49" fontId="2" fillId="0" borderId="0" xfId="0" applyNumberFormat="1" applyFont="1" applyBorder="1"/>
    <xf numFmtId="4" fontId="27" fillId="0" borderId="7" xfId="1" applyNumberFormat="1" applyFont="1" applyBorder="1" applyAlignment="1">
      <alignment horizontal="left" indent="1"/>
    </xf>
    <xf numFmtId="4" fontId="5" fillId="0" borderId="7" xfId="0" applyNumberFormat="1" applyFont="1" applyBorder="1" applyAlignment="1">
      <alignment horizontal="right" indent="1"/>
    </xf>
    <xf numFmtId="4" fontId="5" fillId="0" borderId="7" xfId="0" applyNumberFormat="1" applyFont="1" applyBorder="1"/>
    <xf numFmtId="4" fontId="13" fillId="0" borderId="4" xfId="0" applyNumberFormat="1" applyFont="1" applyFill="1" applyBorder="1" applyAlignment="1">
      <alignment horizontal="right" indent="1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4" fontId="5" fillId="0" borderId="0" xfId="0" applyNumberFormat="1" applyFont="1" applyFill="1" applyBorder="1"/>
    <xf numFmtId="3" fontId="5" fillId="0" borderId="0" xfId="0" applyNumberFormat="1" applyFont="1" applyFill="1" applyBorder="1"/>
    <xf numFmtId="0" fontId="1" fillId="0" borderId="0" xfId="0" applyFont="1" applyBorder="1" applyAlignment="1">
      <alignment vertical="center"/>
    </xf>
    <xf numFmtId="4" fontId="26" fillId="2" borderId="7" xfId="1" applyNumberFormat="1" applyFont="1" applyFill="1" applyBorder="1" applyAlignment="1">
      <alignment horizontal="right" indent="1"/>
    </xf>
    <xf numFmtId="4" fontId="5" fillId="2" borderId="7" xfId="0" applyNumberFormat="1" applyFont="1" applyFill="1" applyBorder="1" applyAlignment="1">
      <alignment horizontal="right" indent="1"/>
    </xf>
    <xf numFmtId="3" fontId="12" fillId="2" borderId="9" xfId="0" applyNumberFormat="1" applyFont="1" applyFill="1" applyBorder="1" applyAlignment="1">
      <alignment horizontal="right" vertical="center" indent="1"/>
    </xf>
    <xf numFmtId="0" fontId="24" fillId="0" borderId="19" xfId="0" applyFont="1" applyBorder="1" applyAlignment="1">
      <alignment horizontal="center"/>
    </xf>
    <xf numFmtId="0" fontId="3" fillId="0" borderId="9" xfId="0" applyFont="1" applyFill="1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14" fillId="2" borderId="9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3" fillId="0" borderId="9" xfId="0" applyFont="1" applyFill="1" applyBorder="1" applyAlignment="1">
      <alignment horizontal="left" vertical="center" indent="2"/>
    </xf>
    <xf numFmtId="0" fontId="3" fillId="2" borderId="9" xfId="0" applyFont="1" applyFill="1" applyBorder="1" applyAlignment="1">
      <alignment horizontal="left" vertical="center" indent="2"/>
    </xf>
    <xf numFmtId="0" fontId="3" fillId="2" borderId="9" xfId="0" applyFont="1" applyFill="1" applyBorder="1" applyAlignment="1">
      <alignment horizontal="center" vertical="center"/>
    </xf>
    <xf numFmtId="0" fontId="15" fillId="2" borderId="9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2" fontId="15" fillId="2" borderId="9" xfId="0" applyNumberFormat="1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/>
    </xf>
    <xf numFmtId="0" fontId="14" fillId="0" borderId="5" xfId="0" applyFont="1" applyFill="1" applyBorder="1" applyAlignment="1">
      <alignment horizontal="center"/>
    </xf>
    <xf numFmtId="0" fontId="2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2" fillId="0" borderId="0" xfId="0" applyFont="1" applyFill="1" applyAlignment="1">
      <alignment horizontal="center"/>
    </xf>
    <xf numFmtId="0" fontId="8" fillId="2" borderId="9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 vertical="center" wrapText="1"/>
    </xf>
    <xf numFmtId="0" fontId="0" fillId="0" borderId="9" xfId="0" applyBorder="1" applyAlignment="1">
      <alignment horizontal="center" vertical="center" wrapText="1"/>
    </xf>
    <xf numFmtId="3" fontId="0" fillId="0" borderId="9" xfId="0" applyNumberFormat="1" applyBorder="1" applyAlignment="1">
      <alignment horizontal="center" vertical="center" wrapText="1"/>
    </xf>
    <xf numFmtId="4" fontId="0" fillId="0" borderId="9" xfId="0" applyNumberFormat="1" applyBorder="1" applyAlignment="1">
      <alignment horizontal="right" vertical="center" wrapText="1"/>
    </xf>
    <xf numFmtId="0" fontId="0" fillId="2" borderId="9" xfId="0" applyFill="1" applyBorder="1" applyAlignment="1">
      <alignment horizontal="left" vertical="center" wrapText="1"/>
    </xf>
    <xf numFmtId="0" fontId="0" fillId="2" borderId="9" xfId="0" applyFill="1" applyBorder="1" applyAlignment="1">
      <alignment horizontal="center" vertical="center" wrapText="1"/>
    </xf>
    <xf numFmtId="3" fontId="0" fillId="2" borderId="9" xfId="0" applyNumberFormat="1" applyFill="1" applyBorder="1" applyAlignment="1">
      <alignment horizontal="center" vertical="center" wrapText="1"/>
    </xf>
    <xf numFmtId="4" fontId="0" fillId="2" borderId="9" xfId="0" applyNumberFormat="1" applyFill="1" applyBorder="1" applyAlignment="1">
      <alignment horizontal="right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6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 wrapText="1"/>
    </xf>
    <xf numFmtId="4" fontId="21" fillId="0" borderId="10" xfId="0" applyNumberFormat="1" applyFont="1" applyBorder="1" applyAlignment="1">
      <alignment horizontal="right" vertical="center" wrapText="1"/>
    </xf>
    <xf numFmtId="4" fontId="21" fillId="0" borderId="11" xfId="0" applyNumberFormat="1" applyFont="1" applyBorder="1" applyAlignment="1">
      <alignment horizontal="right" vertical="center" wrapText="1"/>
    </xf>
    <xf numFmtId="0" fontId="0" fillId="2" borderId="6" xfId="0" applyFill="1" applyBorder="1" applyAlignment="1">
      <alignment horizontal="left" vertical="center" wrapText="1" indent="3"/>
    </xf>
    <xf numFmtId="0" fontId="0" fillId="2" borderId="0" xfId="0" applyFill="1" applyBorder="1" applyAlignment="1">
      <alignment horizontal="left" vertical="center" wrapText="1" indent="3"/>
    </xf>
    <xf numFmtId="0" fontId="1" fillId="2" borderId="11" xfId="0" applyFont="1" applyFill="1" applyBorder="1" applyAlignment="1">
      <alignment horizontal="center" vertical="center" wrapText="1"/>
    </xf>
    <xf numFmtId="3" fontId="0" fillId="2" borderId="0" xfId="0" applyNumberFormat="1" applyFill="1" applyBorder="1" applyAlignment="1">
      <alignment horizontal="center" vertical="center" wrapText="1"/>
    </xf>
    <xf numFmtId="4" fontId="1" fillId="2" borderId="11" xfId="0" applyNumberFormat="1" applyFont="1" applyFill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 indent="3"/>
    </xf>
    <xf numFmtId="0" fontId="0" fillId="0" borderId="0" xfId="0" applyBorder="1" applyAlignment="1">
      <alignment horizontal="left" vertical="center" wrapText="1" indent="3"/>
    </xf>
    <xf numFmtId="0" fontId="1" fillId="0" borderId="11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0" fontId="1" fillId="2" borderId="12" xfId="0" applyFont="1" applyFill="1" applyBorder="1" applyAlignment="1">
      <alignment horizontal="center" vertical="center" wrapText="1"/>
    </xf>
    <xf numFmtId="4" fontId="1" fillId="2" borderId="12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left" vertical="justify" wrapText="1"/>
    </xf>
    <xf numFmtId="0" fontId="0" fillId="0" borderId="0" xfId="0" quotePrefix="1" applyAlignment="1">
      <alignment horizontal="left" vertical="center" indent="5"/>
    </xf>
    <xf numFmtId="0" fontId="0" fillId="0" borderId="0" xfId="0" applyAlignment="1">
      <alignment horizontal="left" vertical="center" indent="5"/>
    </xf>
    <xf numFmtId="4" fontId="8" fillId="2" borderId="9" xfId="0" applyNumberFormat="1" applyFont="1" applyFill="1" applyBorder="1" applyAlignment="1">
      <alignment horizontal="righ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3</xdr:row>
      <xdr:rowOff>9524</xdr:rowOff>
    </xdr:from>
    <xdr:to>
      <xdr:col>7</xdr:col>
      <xdr:colOff>424523</xdr:colOff>
      <xdr:row>31</xdr:row>
      <xdr:rowOff>38099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359" t="35190" r="37544" b="20730"/>
        <a:stretch/>
      </xdr:blipFill>
      <xdr:spPr>
        <a:xfrm>
          <a:off x="114300" y="581024"/>
          <a:ext cx="5644223" cy="53625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200025</xdr:colOff>
      <xdr:row>5</xdr:row>
      <xdr:rowOff>114301</xdr:rowOff>
    </xdr:from>
    <xdr:to>
      <xdr:col>8</xdr:col>
      <xdr:colOff>723900</xdr:colOff>
      <xdr:row>51</xdr:row>
      <xdr:rowOff>73805</xdr:rowOff>
    </xdr:to>
    <xdr:pic>
      <xdr:nvPicPr>
        <xdr:cNvPr id="3" name="Imagen 2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36671" t="19911" r="37232" b="11007"/>
        <a:stretch/>
      </xdr:blipFill>
      <xdr:spPr>
        <a:xfrm>
          <a:off x="962025" y="1781176"/>
          <a:ext cx="5857875" cy="87225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M19" sqref="M19"/>
    </sheetView>
  </sheetViews>
  <sheetFormatPr baseColWidth="10" defaultRowHeight="15" x14ac:dyDescent="0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69696"/>
    <pageSetUpPr fitToPage="1"/>
  </sheetPr>
  <dimension ref="B1:I5"/>
  <sheetViews>
    <sheetView showGridLines="0" topLeftCell="B13" zoomScaleNormal="100" workbookViewId="0">
      <selection activeCell="K18" sqref="K18"/>
    </sheetView>
  </sheetViews>
  <sheetFormatPr baseColWidth="10" defaultRowHeight="15" x14ac:dyDescent="0.25"/>
  <cols>
    <col min="1" max="16384" width="11.42578125" style="57"/>
  </cols>
  <sheetData>
    <row r="1" spans="2:9" customFormat="1" ht="33.75" x14ac:dyDescent="0.5">
      <c r="B1" s="72" t="s">
        <v>80</v>
      </c>
      <c r="C1" s="72"/>
      <c r="D1" s="72"/>
      <c r="E1" s="72"/>
      <c r="F1" s="72"/>
      <c r="G1" s="72"/>
      <c r="H1" s="72"/>
      <c r="I1" s="72"/>
    </row>
    <row r="2" spans="2:9" customFormat="1" x14ac:dyDescent="0.25"/>
    <row r="3" spans="2:9" customFormat="1" ht="33.75" x14ac:dyDescent="0.5">
      <c r="B3" s="72" t="s">
        <v>81</v>
      </c>
      <c r="C3" s="72"/>
      <c r="D3" s="72"/>
      <c r="E3" s="72"/>
      <c r="F3" s="72"/>
      <c r="G3" s="72"/>
      <c r="H3" s="72"/>
      <c r="I3" s="72"/>
    </row>
    <row r="4" spans="2:9" customFormat="1" x14ac:dyDescent="0.25"/>
    <row r="5" spans="2:9" customFormat="1" ht="33.75" x14ac:dyDescent="0.5">
      <c r="B5" s="72" t="s">
        <v>79</v>
      </c>
      <c r="C5" s="72"/>
      <c r="D5" s="72"/>
      <c r="E5" s="72"/>
      <c r="F5" s="72"/>
      <c r="G5" s="72"/>
      <c r="H5" s="72"/>
      <c r="I5" s="72"/>
    </row>
  </sheetData>
  <mergeCells count="3">
    <mergeCell ref="B1:I1"/>
    <mergeCell ref="B3:I3"/>
    <mergeCell ref="B5:I5"/>
  </mergeCells>
  <pageMargins left="0.70866141732283472" right="0.70866141732283472" top="0.74803149606299213" bottom="0.74803149606299213" header="0.31496062992125984" footer="0.31496062992125984"/>
  <pageSetup paperSize="9" scale="3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</sheetPr>
  <dimension ref="A1:E11"/>
  <sheetViews>
    <sheetView showGridLines="0" zoomScale="180" zoomScaleNormal="180" workbookViewId="0">
      <selection activeCell="H7" sqref="H7"/>
    </sheetView>
  </sheetViews>
  <sheetFormatPr baseColWidth="10" defaultRowHeight="15" x14ac:dyDescent="0.25"/>
  <cols>
    <col min="1" max="1" width="2.7109375" customWidth="1"/>
    <col min="2" max="2" width="34" customWidth="1"/>
    <col min="3" max="3" width="16" customWidth="1"/>
    <col min="4" max="4" width="14.5703125" customWidth="1"/>
    <col min="5" max="5" width="12.7109375" customWidth="1"/>
  </cols>
  <sheetData>
    <row r="1" spans="1:5" ht="18.75" x14ac:dyDescent="0.3">
      <c r="A1" s="74" t="s">
        <v>25</v>
      </c>
      <c r="B1" s="74"/>
      <c r="C1" s="74"/>
    </row>
    <row r="2" spans="1:5" ht="18.75" x14ac:dyDescent="0.3">
      <c r="A2" s="74" t="s">
        <v>23</v>
      </c>
      <c r="B2" s="74"/>
      <c r="C2" s="74"/>
    </row>
    <row r="3" spans="1:5" x14ac:dyDescent="0.25">
      <c r="A3" s="75" t="s">
        <v>0</v>
      </c>
      <c r="B3" s="75"/>
      <c r="C3" s="75"/>
    </row>
    <row r="4" spans="1:5" x14ac:dyDescent="0.25">
      <c r="A4" s="48"/>
      <c r="B4" s="48"/>
      <c r="C4" s="48"/>
    </row>
    <row r="5" spans="1:5" ht="18.75" x14ac:dyDescent="0.3">
      <c r="A5" s="74" t="s">
        <v>1</v>
      </c>
      <c r="B5" s="74"/>
      <c r="C5" s="74"/>
    </row>
    <row r="6" spans="1:5" x14ac:dyDescent="0.25">
      <c r="A6" s="19"/>
      <c r="B6" s="2"/>
      <c r="C6" s="2"/>
      <c r="D6" s="3"/>
      <c r="E6" s="3"/>
    </row>
    <row r="7" spans="1:5" ht="28.5" customHeight="1" x14ac:dyDescent="0.25">
      <c r="A7" s="76" t="s">
        <v>2</v>
      </c>
      <c r="B7" s="76"/>
      <c r="C7" s="50" t="s">
        <v>3</v>
      </c>
    </row>
    <row r="8" spans="1:5" ht="28.5" customHeight="1" x14ac:dyDescent="0.25">
      <c r="A8" s="73" t="s">
        <v>4</v>
      </c>
      <c r="B8" s="73"/>
      <c r="C8" s="20">
        <v>443495815</v>
      </c>
    </row>
    <row r="9" spans="1:5" x14ac:dyDescent="0.25">
      <c r="A9" s="4"/>
      <c r="B9" s="4"/>
      <c r="C9" s="4"/>
    </row>
    <row r="10" spans="1:5" x14ac:dyDescent="0.25">
      <c r="A10" s="5" t="s">
        <v>24</v>
      </c>
      <c r="B10" s="4"/>
      <c r="C10" s="4"/>
    </row>
    <row r="11" spans="1:5" x14ac:dyDescent="0.25">
      <c r="A11" s="5"/>
      <c r="B11" s="4"/>
      <c r="C11" s="4"/>
    </row>
  </sheetData>
  <mergeCells count="6">
    <mergeCell ref="A8:B8"/>
    <mergeCell ref="A1:C1"/>
    <mergeCell ref="A2:C2"/>
    <mergeCell ref="A3:C3"/>
    <mergeCell ref="A5:C5"/>
    <mergeCell ref="A7:B7"/>
  </mergeCells>
  <printOptions horizontalCentered="1" verticalCentered="1"/>
  <pageMargins left="0" right="0" top="0" bottom="0.74803149606299213" header="0" footer="0"/>
  <pageSetup paperSize="9" scale="11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C14"/>
  <sheetViews>
    <sheetView showGridLines="0" tabSelected="1" zoomScale="160" zoomScaleNormal="160" workbookViewId="0">
      <selection activeCell="G8" sqref="G8"/>
    </sheetView>
  </sheetViews>
  <sheetFormatPr baseColWidth="10" defaultRowHeight="15" x14ac:dyDescent="0.25"/>
  <cols>
    <col min="1" max="1" width="2.7109375" customWidth="1"/>
    <col min="2" max="2" width="36.85546875" customWidth="1"/>
    <col min="3" max="3" width="13.5703125" customWidth="1"/>
    <col min="4" max="4" width="14.5703125" customWidth="1"/>
    <col min="5" max="5" width="12.7109375" customWidth="1"/>
  </cols>
  <sheetData>
    <row r="1" spans="1:3" ht="18.75" x14ac:dyDescent="0.3">
      <c r="A1" s="74" t="s">
        <v>25</v>
      </c>
      <c r="B1" s="74"/>
      <c r="C1" s="74"/>
    </row>
    <row r="2" spans="1:3" ht="18.75" x14ac:dyDescent="0.3">
      <c r="A2" s="74" t="s">
        <v>23</v>
      </c>
      <c r="B2" s="74"/>
      <c r="C2" s="74"/>
    </row>
    <row r="3" spans="1:3" x14ac:dyDescent="0.25">
      <c r="A3" s="75" t="s">
        <v>0</v>
      </c>
      <c r="B3" s="75"/>
      <c r="C3" s="75"/>
    </row>
    <row r="4" spans="1:3" x14ac:dyDescent="0.25">
      <c r="A4" s="49"/>
      <c r="B4" s="49"/>
      <c r="C4" s="49"/>
    </row>
    <row r="5" spans="1:3" ht="18.75" x14ac:dyDescent="0.3">
      <c r="A5" s="74" t="s">
        <v>5</v>
      </c>
      <c r="B5" s="74"/>
      <c r="C5" s="74"/>
    </row>
    <row r="6" spans="1:3" x14ac:dyDescent="0.25">
      <c r="A6" s="77"/>
      <c r="B6" s="77"/>
      <c r="C6" s="77"/>
    </row>
    <row r="7" spans="1:3" ht="35.25" customHeight="1" x14ac:dyDescent="0.25">
      <c r="A7" s="76" t="s">
        <v>6</v>
      </c>
      <c r="B7" s="76"/>
      <c r="C7" s="50" t="s">
        <v>3</v>
      </c>
    </row>
    <row r="8" spans="1:3" s="6" customFormat="1" ht="18.75" customHeight="1" x14ac:dyDescent="0.25">
      <c r="A8" s="78" t="s">
        <v>7</v>
      </c>
      <c r="B8" s="78"/>
      <c r="C8" s="21">
        <v>243288000</v>
      </c>
    </row>
    <row r="9" spans="1:3" s="6" customFormat="1" ht="18.75" customHeight="1" x14ac:dyDescent="0.25">
      <c r="A9" s="79" t="s">
        <v>8</v>
      </c>
      <c r="B9" s="79"/>
      <c r="C9" s="22">
        <v>200109382</v>
      </c>
    </row>
    <row r="10" spans="1:3" s="6" customFormat="1" ht="18.75" customHeight="1" x14ac:dyDescent="0.25">
      <c r="A10" s="78" t="s">
        <v>9</v>
      </c>
      <c r="B10" s="78"/>
      <c r="C10" s="21">
        <v>98433</v>
      </c>
    </row>
    <row r="11" spans="1:3" ht="35.25" customHeight="1" x14ac:dyDescent="0.25">
      <c r="A11" s="80" t="s">
        <v>4</v>
      </c>
      <c r="B11" s="80"/>
      <c r="C11" s="71">
        <f>SUM(C8:C10)</f>
        <v>443495815</v>
      </c>
    </row>
    <row r="13" spans="1:3" x14ac:dyDescent="0.25">
      <c r="A13" s="7" t="s">
        <v>10</v>
      </c>
    </row>
    <row r="14" spans="1:3" x14ac:dyDescent="0.25">
      <c r="A14" s="7"/>
    </row>
  </sheetData>
  <mergeCells count="10">
    <mergeCell ref="A8:B8"/>
    <mergeCell ref="A9:B9"/>
    <mergeCell ref="A10:B10"/>
    <mergeCell ref="A11:B11"/>
    <mergeCell ref="A7:B7"/>
    <mergeCell ref="A1:C1"/>
    <mergeCell ref="A2:C2"/>
    <mergeCell ref="A3:C3"/>
    <mergeCell ref="A5:C5"/>
    <mergeCell ref="A6:C6"/>
  </mergeCells>
  <printOptions horizontalCentered="1" verticalCentered="1"/>
  <pageMargins left="0" right="0" top="0" bottom="0.74803149606299213" header="0" footer="0"/>
  <pageSetup paperSize="9" scale="11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E36"/>
  <sheetViews>
    <sheetView showGridLines="0" zoomScale="190" zoomScaleNormal="190" workbookViewId="0">
      <selection activeCell="D44" sqref="D44"/>
    </sheetView>
  </sheetViews>
  <sheetFormatPr baseColWidth="10" defaultRowHeight="15" x14ac:dyDescent="0.25"/>
  <cols>
    <col min="1" max="1" width="2.7109375" customWidth="1"/>
    <col min="2" max="2" width="45.28515625" customWidth="1"/>
    <col min="3" max="3" width="15.140625" customWidth="1"/>
    <col min="4" max="4" width="14.5703125" customWidth="1"/>
    <col min="5" max="5" width="12.7109375" customWidth="1"/>
  </cols>
  <sheetData>
    <row r="1" spans="1:5" ht="18.75" x14ac:dyDescent="0.3">
      <c r="A1" s="74" t="s">
        <v>25</v>
      </c>
      <c r="B1" s="74"/>
      <c r="C1" s="74"/>
    </row>
    <row r="2" spans="1:5" ht="18.75" x14ac:dyDescent="0.3">
      <c r="A2" s="74" t="s">
        <v>23</v>
      </c>
      <c r="B2" s="74"/>
      <c r="C2" s="74"/>
    </row>
    <row r="3" spans="1:5" x14ac:dyDescent="0.25">
      <c r="A3" s="75" t="s">
        <v>0</v>
      </c>
      <c r="B3" s="75"/>
      <c r="C3" s="75"/>
    </row>
    <row r="4" spans="1:5" x14ac:dyDescent="0.25">
      <c r="A4" s="48"/>
      <c r="B4" s="48"/>
      <c r="C4" s="48"/>
    </row>
    <row r="5" spans="1:5" ht="15.75" x14ac:dyDescent="0.25">
      <c r="A5" s="82" t="s">
        <v>11</v>
      </c>
      <c r="B5" s="82"/>
      <c r="C5" s="82"/>
    </row>
    <row r="6" spans="1:5" x14ac:dyDescent="0.25">
      <c r="A6" s="77"/>
      <c r="B6" s="77"/>
      <c r="C6" s="77"/>
    </row>
    <row r="7" spans="1:5" x14ac:dyDescent="0.25">
      <c r="A7" s="19"/>
      <c r="B7" s="2"/>
      <c r="C7" s="2"/>
      <c r="D7" s="3"/>
      <c r="E7" s="3"/>
    </row>
    <row r="8" spans="1:5" x14ac:dyDescent="0.25">
      <c r="A8" s="81" t="s">
        <v>12</v>
      </c>
      <c r="B8" s="81"/>
      <c r="C8" s="51" t="s">
        <v>3</v>
      </c>
      <c r="D8" s="3"/>
      <c r="E8" s="3"/>
    </row>
    <row r="9" spans="1:5" x14ac:dyDescent="0.25">
      <c r="A9" s="8">
        <v>1</v>
      </c>
      <c r="B9" s="9" t="s">
        <v>13</v>
      </c>
      <c r="C9" s="26">
        <v>153009183</v>
      </c>
      <c r="D9" s="10"/>
      <c r="E9" s="10"/>
    </row>
    <row r="10" spans="1:5" x14ac:dyDescent="0.25">
      <c r="A10" s="17">
        <v>2</v>
      </c>
      <c r="B10" s="18" t="s">
        <v>14</v>
      </c>
      <c r="C10" s="27">
        <v>45068817</v>
      </c>
      <c r="D10" s="10"/>
      <c r="E10" s="10"/>
    </row>
    <row r="11" spans="1:5" x14ac:dyDescent="0.25">
      <c r="A11" s="8">
        <v>3</v>
      </c>
      <c r="B11" s="9" t="s">
        <v>15</v>
      </c>
      <c r="C11" s="28">
        <v>19290000</v>
      </c>
    </row>
    <row r="12" spans="1:5" x14ac:dyDescent="0.25">
      <c r="A12" s="17">
        <v>5</v>
      </c>
      <c r="B12" s="18" t="s">
        <v>16</v>
      </c>
      <c r="C12" s="27">
        <v>4188000</v>
      </c>
    </row>
    <row r="13" spans="1:5" x14ac:dyDescent="0.25">
      <c r="A13" s="8">
        <v>6</v>
      </c>
      <c r="B13" s="9" t="s">
        <v>17</v>
      </c>
      <c r="C13" s="29">
        <v>21732000</v>
      </c>
    </row>
    <row r="14" spans="1:5" x14ac:dyDescent="0.25">
      <c r="A14" s="83" t="s">
        <v>18</v>
      </c>
      <c r="B14" s="83"/>
      <c r="C14" s="23">
        <f>SUM(C9:C13)</f>
        <v>243288000</v>
      </c>
    </row>
    <row r="15" spans="1:5" x14ac:dyDescent="0.25">
      <c r="A15" s="11"/>
      <c r="B15" s="12"/>
      <c r="C15" s="13"/>
    </row>
    <row r="16" spans="1:5" x14ac:dyDescent="0.25">
      <c r="A16" s="81" t="s">
        <v>19</v>
      </c>
      <c r="B16" s="81"/>
      <c r="C16" s="51" t="s">
        <v>3</v>
      </c>
    </row>
    <row r="17" spans="1:5" x14ac:dyDescent="0.25">
      <c r="A17" s="8">
        <v>1</v>
      </c>
      <c r="B17" s="9" t="s">
        <v>13</v>
      </c>
      <c r="C17" s="26">
        <v>60070914</v>
      </c>
    </row>
    <row r="18" spans="1:5" x14ac:dyDescent="0.25">
      <c r="A18" s="17">
        <v>3</v>
      </c>
      <c r="B18" s="18" t="s">
        <v>15</v>
      </c>
      <c r="C18" s="27">
        <v>127356145</v>
      </c>
    </row>
    <row r="19" spans="1:5" x14ac:dyDescent="0.25">
      <c r="A19" s="8">
        <v>5</v>
      </c>
      <c r="B19" s="9" t="s">
        <v>16</v>
      </c>
      <c r="C19" s="28">
        <v>2668251</v>
      </c>
    </row>
    <row r="20" spans="1:5" x14ac:dyDescent="0.25">
      <c r="A20" s="17">
        <v>6</v>
      </c>
      <c r="B20" s="18" t="s">
        <v>17</v>
      </c>
      <c r="C20" s="30">
        <v>10014072</v>
      </c>
      <c r="E20" s="10"/>
    </row>
    <row r="21" spans="1:5" x14ac:dyDescent="0.25">
      <c r="A21" s="83" t="s">
        <v>20</v>
      </c>
      <c r="B21" s="83"/>
      <c r="C21" s="23">
        <f>SUM(C17:C20)</f>
        <v>200109382</v>
      </c>
    </row>
    <row r="22" spans="1:5" x14ac:dyDescent="0.25">
      <c r="A22" s="12"/>
      <c r="B22" s="12"/>
      <c r="C22" s="13"/>
    </row>
    <row r="23" spans="1:5" x14ac:dyDescent="0.25">
      <c r="A23" s="81" t="s">
        <v>21</v>
      </c>
      <c r="B23" s="81"/>
      <c r="C23" s="51" t="s">
        <v>3</v>
      </c>
    </row>
    <row r="24" spans="1:5" x14ac:dyDescent="0.25">
      <c r="A24" s="24">
        <v>6</v>
      </c>
      <c r="B24" s="24" t="s">
        <v>17</v>
      </c>
      <c r="C24" s="25">
        <v>98433</v>
      </c>
    </row>
    <row r="25" spans="1:5" x14ac:dyDescent="0.25">
      <c r="A25" s="83" t="s">
        <v>22</v>
      </c>
      <c r="B25" s="83"/>
      <c r="C25" s="23">
        <f>SUM(C24:C24)</f>
        <v>98433</v>
      </c>
    </row>
    <row r="26" spans="1:5" x14ac:dyDescent="0.25">
      <c r="A26" s="12"/>
      <c r="B26" s="12"/>
      <c r="C26" s="13"/>
    </row>
    <row r="27" spans="1:5" x14ac:dyDescent="0.25">
      <c r="A27" s="81" t="s">
        <v>2</v>
      </c>
      <c r="B27" s="81"/>
      <c r="C27" s="51" t="s">
        <v>3</v>
      </c>
    </row>
    <row r="28" spans="1:5" x14ac:dyDescent="0.25">
      <c r="A28" s="8">
        <v>1</v>
      </c>
      <c r="B28" s="9" t="s">
        <v>13</v>
      </c>
      <c r="C28" s="26">
        <f>C9+C17</f>
        <v>213080097</v>
      </c>
    </row>
    <row r="29" spans="1:5" x14ac:dyDescent="0.25">
      <c r="A29" s="17">
        <v>2</v>
      </c>
      <c r="B29" s="18" t="s">
        <v>14</v>
      </c>
      <c r="C29" s="27">
        <f>C10</f>
        <v>45068817</v>
      </c>
    </row>
    <row r="30" spans="1:5" x14ac:dyDescent="0.25">
      <c r="A30" s="8">
        <v>3</v>
      </c>
      <c r="B30" s="9" t="s">
        <v>15</v>
      </c>
      <c r="C30" s="28">
        <f>C11+C18</f>
        <v>146646145</v>
      </c>
    </row>
    <row r="31" spans="1:5" x14ac:dyDescent="0.25">
      <c r="A31" s="17">
        <v>5</v>
      </c>
      <c r="B31" s="18" t="s">
        <v>16</v>
      </c>
      <c r="C31" s="27">
        <f>C12+C19</f>
        <v>6856251</v>
      </c>
    </row>
    <row r="32" spans="1:5" x14ac:dyDescent="0.25">
      <c r="A32" s="8">
        <v>6</v>
      </c>
      <c r="B32" s="9" t="s">
        <v>17</v>
      </c>
      <c r="C32" s="29">
        <f>C13+C20+C24</f>
        <v>31844505</v>
      </c>
    </row>
    <row r="33" spans="1:3" ht="23.25" customHeight="1" x14ac:dyDescent="0.25">
      <c r="A33" s="84" t="s">
        <v>4</v>
      </c>
      <c r="B33" s="84"/>
      <c r="C33" s="23">
        <f>C14+C21+C25</f>
        <v>443495815</v>
      </c>
    </row>
    <row r="34" spans="1:3" x14ac:dyDescent="0.25">
      <c r="C34" s="6"/>
    </row>
    <row r="35" spans="1:3" x14ac:dyDescent="0.25">
      <c r="A35" s="7" t="s">
        <v>24</v>
      </c>
    </row>
    <row r="36" spans="1:3" x14ac:dyDescent="0.25">
      <c r="A36" s="7"/>
    </row>
  </sheetData>
  <mergeCells count="13">
    <mergeCell ref="A25:B25"/>
    <mergeCell ref="A27:B27"/>
    <mergeCell ref="A33:B33"/>
    <mergeCell ref="A14:B14"/>
    <mergeCell ref="A16:B16"/>
    <mergeCell ref="A21:B21"/>
    <mergeCell ref="A23:B23"/>
    <mergeCell ref="A8:B8"/>
    <mergeCell ref="A1:C1"/>
    <mergeCell ref="A2:C2"/>
    <mergeCell ref="A3:C3"/>
    <mergeCell ref="A5:C5"/>
    <mergeCell ref="A6:C6"/>
  </mergeCells>
  <printOptions horizontalCentered="1" verticalCentered="1"/>
  <pageMargins left="0" right="0" top="0" bottom="0.74803149606299213" header="0" footer="0"/>
  <pageSetup paperSize="9" scale="11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A1:C20"/>
  <sheetViews>
    <sheetView showGridLines="0" zoomScale="180" zoomScaleNormal="180" zoomScaleSheetLayoutView="100" zoomScalePageLayoutView="150" workbookViewId="0">
      <selection activeCell="G19" sqref="G19"/>
    </sheetView>
  </sheetViews>
  <sheetFormatPr baseColWidth="10" defaultRowHeight="15" x14ac:dyDescent="0.25"/>
  <cols>
    <col min="1" max="1" width="9.140625" customWidth="1"/>
    <col min="2" max="2" width="76.7109375" customWidth="1"/>
    <col min="3" max="3" width="15.140625" customWidth="1"/>
  </cols>
  <sheetData>
    <row r="1" spans="1:3" ht="28.5" customHeight="1" x14ac:dyDescent="0.25">
      <c r="A1" s="85" t="s">
        <v>26</v>
      </c>
      <c r="B1" s="85"/>
      <c r="C1" s="85"/>
    </row>
    <row r="2" spans="1:3" ht="15.75" x14ac:dyDescent="0.25">
      <c r="A2" s="86" t="s">
        <v>43</v>
      </c>
      <c r="B2" s="86"/>
      <c r="C2" s="86"/>
    </row>
    <row r="3" spans="1:3" ht="15.75" x14ac:dyDescent="0.25">
      <c r="A3" s="86" t="s">
        <v>27</v>
      </c>
      <c r="B3" s="86"/>
      <c r="C3" s="86"/>
    </row>
    <row r="4" spans="1:3" x14ac:dyDescent="0.25">
      <c r="A4" s="87"/>
      <c r="B4" s="87"/>
      <c r="C4" s="87"/>
    </row>
    <row r="5" spans="1:3" x14ac:dyDescent="0.25">
      <c r="A5" s="15"/>
      <c r="C5" s="16" t="s">
        <v>12</v>
      </c>
    </row>
    <row r="6" spans="1:3" ht="36" x14ac:dyDescent="0.25">
      <c r="A6" s="31" t="s">
        <v>28</v>
      </c>
      <c r="B6" s="32" t="s">
        <v>29</v>
      </c>
      <c r="C6" s="50" t="s">
        <v>30</v>
      </c>
    </row>
    <row r="7" spans="1:3" x14ac:dyDescent="0.25">
      <c r="A7" s="34">
        <v>2135015</v>
      </c>
      <c r="B7" s="38" t="s">
        <v>31</v>
      </c>
      <c r="C7" s="44">
        <v>22647</v>
      </c>
    </row>
    <row r="8" spans="1:3" ht="14.25" customHeight="1" x14ac:dyDescent="0.25">
      <c r="A8" s="35">
        <v>2160034</v>
      </c>
      <c r="B8" s="39" t="s">
        <v>32</v>
      </c>
      <c r="C8" s="45">
        <v>1081218</v>
      </c>
    </row>
    <row r="9" spans="1:3" ht="15" customHeight="1" x14ac:dyDescent="0.25">
      <c r="A9" s="36">
        <v>2160036</v>
      </c>
      <c r="B9" s="40" t="s">
        <v>33</v>
      </c>
      <c r="C9" s="46">
        <v>4111391</v>
      </c>
    </row>
    <row r="10" spans="1:3" ht="14.25" customHeight="1" x14ac:dyDescent="0.25">
      <c r="A10" s="35">
        <v>2194857</v>
      </c>
      <c r="B10" s="39" t="s">
        <v>34</v>
      </c>
      <c r="C10" s="45">
        <v>856278</v>
      </c>
    </row>
    <row r="11" spans="1:3" x14ac:dyDescent="0.25">
      <c r="A11" s="36">
        <v>2216949</v>
      </c>
      <c r="B11" s="41" t="s">
        <v>35</v>
      </c>
      <c r="C11" s="46">
        <v>756744</v>
      </c>
    </row>
    <row r="12" spans="1:3" x14ac:dyDescent="0.25">
      <c r="A12" s="35">
        <v>2233779</v>
      </c>
      <c r="B12" s="42" t="s">
        <v>36</v>
      </c>
      <c r="C12" s="45">
        <v>3786128</v>
      </c>
    </row>
    <row r="13" spans="1:3" x14ac:dyDescent="0.25">
      <c r="A13" s="36">
        <v>2234021</v>
      </c>
      <c r="B13" s="41" t="s">
        <v>37</v>
      </c>
      <c r="C13" s="46">
        <v>622360</v>
      </c>
    </row>
    <row r="14" spans="1:3" x14ac:dyDescent="0.25">
      <c r="A14" s="35">
        <v>2251256</v>
      </c>
      <c r="B14" s="42" t="s">
        <v>38</v>
      </c>
      <c r="C14" s="45">
        <v>640734</v>
      </c>
    </row>
    <row r="15" spans="1:3" x14ac:dyDescent="0.25">
      <c r="A15" s="36">
        <v>2251599</v>
      </c>
      <c r="B15" s="41" t="s">
        <v>39</v>
      </c>
      <c r="C15" s="46">
        <v>986942</v>
      </c>
    </row>
    <row r="16" spans="1:3" x14ac:dyDescent="0.25">
      <c r="A16" s="35">
        <v>2251625</v>
      </c>
      <c r="B16" s="42" t="s">
        <v>40</v>
      </c>
      <c r="C16" s="45">
        <v>1970712</v>
      </c>
    </row>
    <row r="17" spans="1:3" x14ac:dyDescent="0.25">
      <c r="A17" s="37">
        <v>2307554</v>
      </c>
      <c r="B17" s="43" t="s">
        <v>41</v>
      </c>
      <c r="C17" s="47">
        <v>6896846</v>
      </c>
    </row>
    <row r="18" spans="1:3" x14ac:dyDescent="0.25">
      <c r="A18" s="88" t="s">
        <v>42</v>
      </c>
      <c r="B18" s="88"/>
      <c r="C18" s="33">
        <f>SUM(C7:C17)</f>
        <v>21732000</v>
      </c>
    </row>
    <row r="20" spans="1:3" x14ac:dyDescent="0.25">
      <c r="A20" s="7" t="s">
        <v>24</v>
      </c>
    </row>
  </sheetData>
  <mergeCells count="5">
    <mergeCell ref="A1:C1"/>
    <mergeCell ref="A2:C2"/>
    <mergeCell ref="A3:C3"/>
    <mergeCell ref="A4:C4"/>
    <mergeCell ref="A18:B1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4D178"/>
  </sheetPr>
  <dimension ref="B1:F19"/>
  <sheetViews>
    <sheetView showGridLines="0" zoomScale="160" zoomScaleNormal="160" workbookViewId="0">
      <selection activeCell="E23" sqref="E23"/>
    </sheetView>
  </sheetViews>
  <sheetFormatPr baseColWidth="10" defaultRowHeight="15" x14ac:dyDescent="0.25"/>
  <cols>
    <col min="1" max="1" width="8.5703125" customWidth="1"/>
    <col min="2" max="2" width="2.7109375" customWidth="1"/>
    <col min="3" max="3" width="42.28515625" customWidth="1"/>
    <col min="4" max="4" width="19.85546875" customWidth="1"/>
    <col min="5" max="5" width="14.5703125" customWidth="1"/>
    <col min="6" max="6" width="12.7109375" customWidth="1"/>
  </cols>
  <sheetData>
    <row r="1" spans="2:6" ht="81.75" customHeight="1" x14ac:dyDescent="0.25">
      <c r="B1" s="91" t="s">
        <v>82</v>
      </c>
      <c r="C1" s="91"/>
      <c r="D1" s="91"/>
    </row>
    <row r="2" spans="2:6" x14ac:dyDescent="0.25">
      <c r="B2" s="92"/>
      <c r="C2" s="92"/>
      <c r="D2" s="92"/>
    </row>
    <row r="3" spans="2:6" x14ac:dyDescent="0.25">
      <c r="B3" s="77" t="s">
        <v>12</v>
      </c>
      <c r="C3" s="77"/>
      <c r="D3" s="77"/>
    </row>
    <row r="4" spans="2:6" x14ac:dyDescent="0.25">
      <c r="B4" s="92" t="s">
        <v>0</v>
      </c>
      <c r="C4" s="92"/>
      <c r="D4" s="92"/>
    </row>
    <row r="5" spans="2:6" x14ac:dyDescent="0.25">
      <c r="B5" s="77"/>
      <c r="C5" s="77"/>
      <c r="D5" s="77"/>
    </row>
    <row r="6" spans="2:6" x14ac:dyDescent="0.25">
      <c r="B6" s="14"/>
      <c r="C6" s="14"/>
      <c r="D6" s="14"/>
    </row>
    <row r="7" spans="2:6" x14ac:dyDescent="0.25">
      <c r="B7" s="1"/>
      <c r="C7" s="2"/>
      <c r="D7" s="2"/>
      <c r="E7" s="3"/>
      <c r="F7" s="3"/>
    </row>
    <row r="8" spans="2:6" ht="15.75" x14ac:dyDescent="0.25">
      <c r="B8" s="93" t="s">
        <v>83</v>
      </c>
      <c r="C8" s="94"/>
      <c r="D8" s="58" t="s">
        <v>42</v>
      </c>
      <c r="E8" s="3"/>
      <c r="F8" s="3"/>
    </row>
    <row r="9" spans="2:6" x14ac:dyDescent="0.25">
      <c r="B9" s="17">
        <v>1</v>
      </c>
      <c r="C9" s="18" t="s">
        <v>13</v>
      </c>
      <c r="D9" s="69">
        <f>SUM(D10:D11)</f>
        <v>502657539.52999997</v>
      </c>
      <c r="E9" s="10"/>
      <c r="F9" s="10"/>
    </row>
    <row r="10" spans="2:6" x14ac:dyDescent="0.25">
      <c r="B10" s="8"/>
      <c r="C10" s="59" t="s">
        <v>84</v>
      </c>
      <c r="D10" s="60">
        <v>451491374.52999997</v>
      </c>
      <c r="E10" s="10"/>
      <c r="F10" s="10"/>
    </row>
    <row r="11" spans="2:6" x14ac:dyDescent="0.25">
      <c r="B11" s="8"/>
      <c r="C11" s="59" t="s">
        <v>85</v>
      </c>
      <c r="D11" s="60">
        <f>33134198+3727967+12000000+2304000</f>
        <v>51166165</v>
      </c>
      <c r="E11" s="10"/>
      <c r="F11" s="10"/>
    </row>
    <row r="12" spans="2:6" x14ac:dyDescent="0.25">
      <c r="B12" s="17">
        <v>3</v>
      </c>
      <c r="C12" s="18" t="s">
        <v>15</v>
      </c>
      <c r="D12" s="70">
        <f>3393000+2970000+22424090+9000000</f>
        <v>37787090</v>
      </c>
    </row>
    <row r="13" spans="2:6" x14ac:dyDescent="0.25">
      <c r="B13" s="8">
        <v>5</v>
      </c>
      <c r="C13" s="9" t="s">
        <v>16</v>
      </c>
      <c r="D13" s="61">
        <f>60161790+8904160+5808000</f>
        <v>74873950</v>
      </c>
    </row>
    <row r="14" spans="2:6" x14ac:dyDescent="0.25">
      <c r="B14" s="17">
        <v>6</v>
      </c>
      <c r="C14" s="18" t="s">
        <v>17</v>
      </c>
      <c r="D14" s="70">
        <f>69126368+3000000</f>
        <v>72126368</v>
      </c>
    </row>
    <row r="15" spans="2:6" x14ac:dyDescent="0.25">
      <c r="B15" s="8"/>
      <c r="C15" s="9"/>
      <c r="D15" s="62"/>
    </row>
    <row r="16" spans="2:6" x14ac:dyDescent="0.25">
      <c r="B16" s="89" t="s">
        <v>18</v>
      </c>
      <c r="C16" s="90"/>
      <c r="D16" s="63">
        <f>SUM(D9,D12:D14)</f>
        <v>687444947.52999997</v>
      </c>
    </row>
    <row r="17" spans="2:4" x14ac:dyDescent="0.25">
      <c r="B17" s="64"/>
      <c r="C17" s="65"/>
      <c r="D17" s="66"/>
    </row>
    <row r="18" spans="2:4" x14ac:dyDescent="0.25">
      <c r="B18" s="12"/>
      <c r="C18" s="12"/>
      <c r="D18" s="67"/>
    </row>
    <row r="19" spans="2:4" x14ac:dyDescent="0.25">
      <c r="B19" s="68"/>
    </row>
  </sheetData>
  <mergeCells count="7">
    <mergeCell ref="B16:C16"/>
    <mergeCell ref="B1:D1"/>
    <mergeCell ref="B2:D2"/>
    <mergeCell ref="B3:D3"/>
    <mergeCell ref="B4:D4"/>
    <mergeCell ref="B5:D5"/>
    <mergeCell ref="B8:C8"/>
  </mergeCells>
  <printOptions horizontalCentered="1" verticalCentered="1"/>
  <pageMargins left="0.39370078740157483" right="0.39370078740157483" top="0" bottom="0.74803149606299213" header="0" footer="0"/>
  <pageSetup paperSize="9" scale="12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79998168889431442"/>
  </sheetPr>
  <dimension ref="A1:J47"/>
  <sheetViews>
    <sheetView showGridLines="0" zoomScaleNormal="100" workbookViewId="0">
      <selection activeCell="I14" sqref="I14"/>
    </sheetView>
  </sheetViews>
  <sheetFormatPr baseColWidth="10" defaultRowHeight="15" x14ac:dyDescent="0.25"/>
  <cols>
    <col min="1" max="3" width="11.42578125" style="52"/>
    <col min="4" max="4" width="20.7109375" style="52" customWidth="1"/>
    <col min="5" max="5" width="21.5703125" style="52" customWidth="1"/>
    <col min="6" max="6" width="11.42578125" style="52"/>
    <col min="7" max="7" width="16.140625" style="52" customWidth="1"/>
    <col min="8" max="16384" width="11.42578125" style="52"/>
  </cols>
  <sheetData>
    <row r="1" spans="1:7" ht="30" customHeight="1" x14ac:dyDescent="0.25">
      <c r="A1" s="95" t="s">
        <v>44</v>
      </c>
      <c r="B1" s="95"/>
      <c r="C1" s="95"/>
      <c r="D1" s="95"/>
      <c r="E1" s="95"/>
      <c r="F1" s="95"/>
      <c r="G1" s="95"/>
    </row>
    <row r="2" spans="1:7" ht="30" customHeight="1" x14ac:dyDescent="0.25">
      <c r="A2" s="95"/>
      <c r="B2" s="95"/>
      <c r="C2" s="95"/>
      <c r="D2" s="95"/>
      <c r="E2" s="95"/>
      <c r="F2" s="95"/>
      <c r="G2" s="95"/>
    </row>
    <row r="3" spans="1:7" ht="30" customHeight="1" x14ac:dyDescent="0.25">
      <c r="A3" s="53"/>
      <c r="B3" s="53"/>
      <c r="C3" s="53"/>
      <c r="D3" s="53"/>
      <c r="E3" s="53"/>
      <c r="G3" s="54"/>
    </row>
    <row r="5" spans="1:7" x14ac:dyDescent="0.25">
      <c r="A5" s="96" t="s">
        <v>12</v>
      </c>
      <c r="B5" s="96"/>
      <c r="C5" s="96"/>
      <c r="D5" s="96"/>
      <c r="E5" s="96"/>
      <c r="F5" s="96"/>
      <c r="G5" s="96"/>
    </row>
    <row r="7" spans="1:7" x14ac:dyDescent="0.25">
      <c r="A7" s="97" t="s">
        <v>45</v>
      </c>
      <c r="B7" s="97"/>
      <c r="C7" s="97"/>
      <c r="D7" s="97"/>
      <c r="E7" s="97" t="s">
        <v>46</v>
      </c>
      <c r="F7" s="97" t="s">
        <v>47</v>
      </c>
      <c r="G7" s="97" t="s">
        <v>48</v>
      </c>
    </row>
    <row r="8" spans="1:7" x14ac:dyDescent="0.25">
      <c r="A8" s="97"/>
      <c r="B8" s="97"/>
      <c r="C8" s="97"/>
      <c r="D8" s="97"/>
      <c r="E8" s="97"/>
      <c r="F8" s="97"/>
      <c r="G8" s="97"/>
    </row>
    <row r="9" spans="1:7" x14ac:dyDescent="0.25">
      <c r="A9" s="98" t="s">
        <v>49</v>
      </c>
      <c r="B9" s="98"/>
      <c r="C9" s="98"/>
      <c r="D9" s="98"/>
      <c r="E9" s="99" t="s">
        <v>50</v>
      </c>
      <c r="F9" s="100">
        <v>3207</v>
      </c>
      <c r="G9" s="101">
        <v>451491374.52999997</v>
      </c>
    </row>
    <row r="10" spans="1:7" x14ac:dyDescent="0.25">
      <c r="A10" s="98"/>
      <c r="B10" s="98"/>
      <c r="C10" s="98"/>
      <c r="D10" s="98"/>
      <c r="E10" s="99"/>
      <c r="F10" s="100"/>
      <c r="G10" s="101"/>
    </row>
    <row r="11" spans="1:7" x14ac:dyDescent="0.25">
      <c r="A11" s="102" t="s">
        <v>51</v>
      </c>
      <c r="B11" s="102"/>
      <c r="C11" s="102"/>
      <c r="D11" s="102"/>
      <c r="E11" s="103" t="s">
        <v>50</v>
      </c>
      <c r="F11" s="104">
        <v>860</v>
      </c>
      <c r="G11" s="105">
        <v>33134198</v>
      </c>
    </row>
    <row r="12" spans="1:7" x14ac:dyDescent="0.25">
      <c r="A12" s="102"/>
      <c r="B12" s="102"/>
      <c r="C12" s="102"/>
      <c r="D12" s="102"/>
      <c r="E12" s="103"/>
      <c r="F12" s="104"/>
      <c r="G12" s="105"/>
    </row>
    <row r="13" spans="1:7" x14ac:dyDescent="0.25">
      <c r="A13" s="98" t="s">
        <v>52</v>
      </c>
      <c r="B13" s="98"/>
      <c r="C13" s="98"/>
      <c r="D13" s="98"/>
      <c r="E13" s="99" t="s">
        <v>53</v>
      </c>
      <c r="F13" s="100">
        <v>149</v>
      </c>
      <c r="G13" s="101">
        <v>3727967</v>
      </c>
    </row>
    <row r="14" spans="1:7" ht="38.25" customHeight="1" x14ac:dyDescent="0.25">
      <c r="A14" s="98"/>
      <c r="B14" s="98"/>
      <c r="C14" s="98"/>
      <c r="D14" s="98"/>
      <c r="E14" s="99"/>
      <c r="F14" s="100"/>
      <c r="G14" s="101"/>
    </row>
    <row r="15" spans="1:7" x14ac:dyDescent="0.25">
      <c r="A15" s="102" t="s">
        <v>54</v>
      </c>
      <c r="B15" s="102"/>
      <c r="C15" s="102"/>
      <c r="D15" s="102"/>
      <c r="E15" s="103" t="s">
        <v>50</v>
      </c>
      <c r="F15" s="104" t="s">
        <v>55</v>
      </c>
      <c r="G15" s="105">
        <v>12000000</v>
      </c>
    </row>
    <row r="16" spans="1:7" x14ac:dyDescent="0.25">
      <c r="A16" s="102"/>
      <c r="B16" s="102"/>
      <c r="C16" s="102"/>
      <c r="D16" s="102"/>
      <c r="E16" s="103"/>
      <c r="F16" s="104"/>
      <c r="G16" s="105"/>
    </row>
    <row r="17" spans="1:10" x14ac:dyDescent="0.25">
      <c r="A17" s="98" t="s">
        <v>56</v>
      </c>
      <c r="B17" s="98"/>
      <c r="C17" s="98"/>
      <c r="D17" s="98"/>
      <c r="E17" s="99" t="s">
        <v>57</v>
      </c>
      <c r="F17" s="100">
        <v>40</v>
      </c>
      <c r="G17" s="101">
        <v>2304000</v>
      </c>
    </row>
    <row r="18" spans="1:10" x14ac:dyDescent="0.25">
      <c r="A18" s="98"/>
      <c r="B18" s="98"/>
      <c r="C18" s="98"/>
      <c r="D18" s="98"/>
      <c r="E18" s="99"/>
      <c r="F18" s="100"/>
      <c r="G18" s="101"/>
    </row>
    <row r="19" spans="1:10" x14ac:dyDescent="0.25">
      <c r="A19" s="102" t="s">
        <v>58</v>
      </c>
      <c r="B19" s="102"/>
      <c r="C19" s="102"/>
      <c r="D19" s="102"/>
      <c r="E19" s="103" t="s">
        <v>50</v>
      </c>
      <c r="F19" s="104">
        <v>1800</v>
      </c>
      <c r="G19" s="105">
        <v>9000000</v>
      </c>
    </row>
    <row r="20" spans="1:10" x14ac:dyDescent="0.25">
      <c r="A20" s="102"/>
      <c r="B20" s="102"/>
      <c r="C20" s="102"/>
      <c r="D20" s="102"/>
      <c r="E20" s="103"/>
      <c r="F20" s="104"/>
      <c r="G20" s="105"/>
      <c r="J20" s="56"/>
    </row>
    <row r="21" spans="1:10" x14ac:dyDescent="0.25">
      <c r="A21" s="98" t="s">
        <v>59</v>
      </c>
      <c r="B21" s="98"/>
      <c r="C21" s="98"/>
      <c r="D21" s="98"/>
      <c r="E21" s="106" t="s">
        <v>60</v>
      </c>
      <c r="F21" s="100">
        <v>29</v>
      </c>
      <c r="G21" s="101">
        <v>3393000</v>
      </c>
    </row>
    <row r="22" spans="1:10" x14ac:dyDescent="0.25">
      <c r="A22" s="98"/>
      <c r="B22" s="98"/>
      <c r="C22" s="98"/>
      <c r="D22" s="98"/>
      <c r="E22" s="106"/>
      <c r="F22" s="100"/>
      <c r="G22" s="101"/>
    </row>
    <row r="23" spans="1:10" x14ac:dyDescent="0.25">
      <c r="A23" s="102" t="s">
        <v>61</v>
      </c>
      <c r="B23" s="102"/>
      <c r="C23" s="102"/>
      <c r="D23" s="102"/>
      <c r="E23" s="103" t="s">
        <v>50</v>
      </c>
      <c r="F23" s="104">
        <v>1495</v>
      </c>
      <c r="G23" s="105">
        <v>60161790</v>
      </c>
    </row>
    <row r="24" spans="1:10" x14ac:dyDescent="0.25">
      <c r="A24" s="102"/>
      <c r="B24" s="102"/>
      <c r="C24" s="102"/>
      <c r="D24" s="102"/>
      <c r="E24" s="103"/>
      <c r="F24" s="104"/>
      <c r="G24" s="105"/>
    </row>
    <row r="25" spans="1:10" ht="16.5" customHeight="1" x14ac:dyDescent="0.25">
      <c r="A25" s="107" t="s">
        <v>62</v>
      </c>
      <c r="B25" s="108"/>
      <c r="C25" s="108"/>
      <c r="D25" s="108"/>
      <c r="E25" s="109"/>
      <c r="F25" s="111"/>
      <c r="G25" s="112">
        <f>SUM(G27:G32)</f>
        <v>17712160</v>
      </c>
    </row>
    <row r="26" spans="1:10" ht="16.5" customHeight="1" x14ac:dyDescent="0.25">
      <c r="A26" s="107"/>
      <c r="B26" s="108"/>
      <c r="C26" s="108"/>
      <c r="D26" s="108"/>
      <c r="E26" s="110"/>
      <c r="F26" s="111"/>
      <c r="G26" s="113"/>
    </row>
    <row r="27" spans="1:10" ht="16.5" customHeight="1" x14ac:dyDescent="0.25">
      <c r="A27" s="114" t="s">
        <v>63</v>
      </c>
      <c r="B27" s="115"/>
      <c r="C27" s="115"/>
      <c r="D27" s="115"/>
      <c r="E27" s="116" t="s">
        <v>64</v>
      </c>
      <c r="F27" s="117">
        <v>390</v>
      </c>
      <c r="G27" s="118">
        <v>8904160</v>
      </c>
    </row>
    <row r="28" spans="1:10" ht="16.5" customHeight="1" x14ac:dyDescent="0.25">
      <c r="A28" s="114"/>
      <c r="B28" s="115"/>
      <c r="C28" s="115"/>
      <c r="D28" s="115"/>
      <c r="E28" s="116"/>
      <c r="F28" s="117"/>
      <c r="G28" s="118"/>
    </row>
    <row r="29" spans="1:10" ht="16.5" customHeight="1" x14ac:dyDescent="0.25">
      <c r="A29" s="119" t="s">
        <v>65</v>
      </c>
      <c r="B29" s="120"/>
      <c r="C29" s="120"/>
      <c r="D29" s="120"/>
      <c r="E29" s="121" t="s">
        <v>66</v>
      </c>
      <c r="F29" s="111">
        <v>879</v>
      </c>
      <c r="G29" s="122">
        <v>5808000</v>
      </c>
    </row>
    <row r="30" spans="1:10" ht="16.5" customHeight="1" x14ac:dyDescent="0.25">
      <c r="A30" s="119"/>
      <c r="B30" s="120"/>
      <c r="C30" s="120"/>
      <c r="D30" s="120"/>
      <c r="E30" s="121"/>
      <c r="F30" s="111"/>
      <c r="G30" s="122"/>
    </row>
    <row r="31" spans="1:10" ht="16.5" customHeight="1" x14ac:dyDescent="0.25">
      <c r="A31" s="114" t="s">
        <v>67</v>
      </c>
      <c r="B31" s="115"/>
      <c r="C31" s="115"/>
      <c r="D31" s="115"/>
      <c r="E31" s="116" t="s">
        <v>68</v>
      </c>
      <c r="F31" s="117" t="s">
        <v>55</v>
      </c>
      <c r="G31" s="118">
        <v>3000000</v>
      </c>
    </row>
    <row r="32" spans="1:10" ht="16.5" customHeight="1" x14ac:dyDescent="0.25">
      <c r="A32" s="114"/>
      <c r="B32" s="115"/>
      <c r="C32" s="115"/>
      <c r="D32" s="115"/>
      <c r="E32" s="123"/>
      <c r="F32" s="117"/>
      <c r="G32" s="124"/>
    </row>
    <row r="33" spans="1:7" x14ac:dyDescent="0.25">
      <c r="A33" s="98" t="s">
        <v>69</v>
      </c>
      <c r="B33" s="98"/>
      <c r="C33" s="98"/>
      <c r="D33" s="98"/>
      <c r="E33" s="99" t="s">
        <v>70</v>
      </c>
      <c r="F33" s="100" t="s">
        <v>55</v>
      </c>
      <c r="G33" s="101">
        <v>2970000</v>
      </c>
    </row>
    <row r="34" spans="1:7" x14ac:dyDescent="0.25">
      <c r="A34" s="98"/>
      <c r="B34" s="98"/>
      <c r="C34" s="98"/>
      <c r="D34" s="98"/>
      <c r="E34" s="99"/>
      <c r="F34" s="100"/>
      <c r="G34" s="101"/>
    </row>
    <row r="35" spans="1:7" x14ac:dyDescent="0.25">
      <c r="A35" s="102" t="s">
        <v>71</v>
      </c>
      <c r="B35" s="102"/>
      <c r="C35" s="102"/>
      <c r="D35" s="102"/>
      <c r="E35" s="103" t="s">
        <v>72</v>
      </c>
      <c r="F35" s="104">
        <v>1886</v>
      </c>
      <c r="G35" s="105">
        <v>22424090</v>
      </c>
    </row>
    <row r="36" spans="1:7" x14ac:dyDescent="0.25">
      <c r="A36" s="102"/>
      <c r="B36" s="102"/>
      <c r="C36" s="102"/>
      <c r="D36" s="102"/>
      <c r="E36" s="103"/>
      <c r="F36" s="104"/>
      <c r="G36" s="105"/>
    </row>
    <row r="37" spans="1:7" x14ac:dyDescent="0.25">
      <c r="A37" s="98" t="s">
        <v>73</v>
      </c>
      <c r="B37" s="98"/>
      <c r="C37" s="98"/>
      <c r="D37" s="98"/>
      <c r="E37" s="99" t="s">
        <v>74</v>
      </c>
      <c r="F37" s="100">
        <v>29</v>
      </c>
      <c r="G37" s="101">
        <v>69126368</v>
      </c>
    </row>
    <row r="38" spans="1:7" x14ac:dyDescent="0.25">
      <c r="A38" s="98"/>
      <c r="B38" s="98"/>
      <c r="C38" s="98"/>
      <c r="D38" s="98"/>
      <c r="E38" s="99"/>
      <c r="F38" s="100"/>
      <c r="G38" s="101"/>
    </row>
    <row r="39" spans="1:7" x14ac:dyDescent="0.25">
      <c r="A39" s="97" t="s">
        <v>42</v>
      </c>
      <c r="B39" s="97"/>
      <c r="C39" s="97"/>
      <c r="D39" s="97"/>
      <c r="E39" s="97"/>
      <c r="F39" s="97"/>
      <c r="G39" s="128">
        <f>SUM(G9:G26,G33:G38)</f>
        <v>687444947.52999997</v>
      </c>
    </row>
    <row r="40" spans="1:7" x14ac:dyDescent="0.25">
      <c r="A40" s="97"/>
      <c r="B40" s="97"/>
      <c r="C40" s="97"/>
      <c r="D40" s="97"/>
      <c r="E40" s="97"/>
      <c r="F40" s="97"/>
      <c r="G40" s="128"/>
    </row>
    <row r="42" spans="1:7" x14ac:dyDescent="0.25">
      <c r="A42" s="125"/>
      <c r="B42" s="125"/>
      <c r="C42" s="125"/>
      <c r="D42" s="125"/>
      <c r="E42" s="125"/>
      <c r="F42" s="125"/>
      <c r="G42" s="125"/>
    </row>
    <row r="46" spans="1:7" x14ac:dyDescent="0.25">
      <c r="A46" s="126" t="s">
        <v>75</v>
      </c>
      <c r="B46" s="126"/>
      <c r="C46" s="126"/>
      <c r="D46" s="126"/>
      <c r="F46" s="55" t="s">
        <v>76</v>
      </c>
    </row>
    <row r="47" spans="1:7" x14ac:dyDescent="0.25">
      <c r="A47" s="127" t="s">
        <v>77</v>
      </c>
      <c r="B47" s="127"/>
      <c r="C47" s="127"/>
      <c r="D47" s="127"/>
      <c r="F47" s="52" t="s">
        <v>78</v>
      </c>
    </row>
  </sheetData>
  <mergeCells count="71">
    <mergeCell ref="A42:G42"/>
    <mergeCell ref="A46:D46"/>
    <mergeCell ref="A47:D47"/>
    <mergeCell ref="A37:D38"/>
    <mergeCell ref="E37:E38"/>
    <mergeCell ref="F37:F38"/>
    <mergeCell ref="G37:G38"/>
    <mergeCell ref="A39:F40"/>
    <mergeCell ref="G39:G40"/>
    <mergeCell ref="A33:D34"/>
    <mergeCell ref="E33:E34"/>
    <mergeCell ref="F33:F34"/>
    <mergeCell ref="G33:G34"/>
    <mergeCell ref="A35:D36"/>
    <mergeCell ref="E35:E36"/>
    <mergeCell ref="F35:F36"/>
    <mergeCell ref="G35:G36"/>
    <mergeCell ref="A29:D30"/>
    <mergeCell ref="E29:E30"/>
    <mergeCell ref="F29:F30"/>
    <mergeCell ref="G29:G30"/>
    <mergeCell ref="A31:D32"/>
    <mergeCell ref="E31:E32"/>
    <mergeCell ref="F31:F32"/>
    <mergeCell ref="G31:G32"/>
    <mergeCell ref="A25:D26"/>
    <mergeCell ref="E25:E26"/>
    <mergeCell ref="F25:F26"/>
    <mergeCell ref="G25:G26"/>
    <mergeCell ref="A27:D28"/>
    <mergeCell ref="E27:E28"/>
    <mergeCell ref="F27:F28"/>
    <mergeCell ref="G27:G28"/>
    <mergeCell ref="A21:D22"/>
    <mergeCell ref="E21:E22"/>
    <mergeCell ref="F21:F22"/>
    <mergeCell ref="G21:G22"/>
    <mergeCell ref="A23:D24"/>
    <mergeCell ref="E23:E24"/>
    <mergeCell ref="F23:F24"/>
    <mergeCell ref="G23:G24"/>
    <mergeCell ref="A17:D18"/>
    <mergeCell ref="E17:E18"/>
    <mergeCell ref="F17:F18"/>
    <mergeCell ref="G17:G18"/>
    <mergeCell ref="A19:D20"/>
    <mergeCell ref="E19:E20"/>
    <mergeCell ref="F19:F20"/>
    <mergeCell ref="G19:G20"/>
    <mergeCell ref="A13:D14"/>
    <mergeCell ref="E13:E14"/>
    <mergeCell ref="F13:F14"/>
    <mergeCell ref="G13:G14"/>
    <mergeCell ref="A15:D16"/>
    <mergeCell ref="E15:E16"/>
    <mergeCell ref="F15:F16"/>
    <mergeCell ref="G15:G16"/>
    <mergeCell ref="A9:D10"/>
    <mergeCell ref="E9:E10"/>
    <mergeCell ref="F9:F10"/>
    <mergeCell ref="G9:G10"/>
    <mergeCell ref="A11:D12"/>
    <mergeCell ref="E11:E12"/>
    <mergeCell ref="F11:F12"/>
    <mergeCell ref="G11:G12"/>
    <mergeCell ref="A1:G2"/>
    <mergeCell ref="A5:G5"/>
    <mergeCell ref="A7:D8"/>
    <mergeCell ref="E7:E8"/>
    <mergeCell ref="F7:F8"/>
    <mergeCell ref="G7:G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8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Presentacion</vt:lpstr>
      <vt:lpstr>NORMATIVIDAD </vt:lpstr>
      <vt:lpstr>PIA GASTO TOTAL</vt:lpstr>
      <vt:lpstr>PIA GASTO POR FUENTE</vt:lpstr>
      <vt:lpstr>PIA GASTO POR FTE Y GENERICA</vt:lpstr>
      <vt:lpstr>PROYECTOS 2017</vt:lpstr>
      <vt:lpstr>REQ ADICIONALES 2017 -GEN</vt:lpstr>
      <vt:lpstr>Adicionales</vt:lpstr>
      <vt:lpstr>'PIA GASTO POR FTE Y GENERICA'!Área_de_impresión</vt:lpstr>
      <vt:lpstr>'PIA GASTO POR FUENTE'!Área_de_impresión</vt:lpstr>
      <vt:lpstr>'PIA GASTO TOTAL'!Área_de_impresión</vt:lpstr>
      <vt:lpstr>'PROYECTOS 2017'!Área_de_impresión</vt:lpstr>
      <vt:lpstr>'REQ ADICIONALES 2017 -GEN'!Área_de_impresión</vt:lpstr>
      <vt:lpstr>'NORMATIVIDAD '!OLE_LINK1</vt:lpstr>
      <vt:lpstr>'NORMATIVIDAD '!OLE_LINK4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</dc:creator>
  <cp:lastModifiedBy>USUARIO</cp:lastModifiedBy>
  <cp:lastPrinted>2017-04-12T14:32:34Z</cp:lastPrinted>
  <dcterms:created xsi:type="dcterms:W3CDTF">2017-04-12T14:21:27Z</dcterms:created>
  <dcterms:modified xsi:type="dcterms:W3CDTF">2017-04-13T19:48:20Z</dcterms:modified>
</cp:coreProperties>
</file>